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RAD\01 GENERAL ACCOUNTING\LEAP\SCHEDULES\1030KRAZ Deposit Not in Statement\"/>
    </mc:Choice>
  </mc:AlternateContent>
  <bookViews>
    <workbookView xWindow="0" yWindow="0" windowWidth="28800" windowHeight="12180"/>
  </bookViews>
  <sheets>
    <sheet name="Schedule" sheetId="4" r:id="rId1"/>
    <sheet name="Adjustments" sheetId="5" r:id="rId2"/>
    <sheet name="0355 | KRAZ1030" sheetId="3" r:id="rId3"/>
    <sheet name="KR1030rpt" sheetId="8" r:id="rId4"/>
    <sheet name="KR1030cap" sheetId="9" r:id="rId5"/>
  </sheets>
  <definedNames>
    <definedName name="_xlnm._FilterDatabase" localSheetId="2" hidden="1">'0355 | KRAZ1030'!$B$2:$F$7</definedName>
    <definedName name="_xlnm.Print_Titles" localSheetId="4">KR1030cap!$3:$3</definedName>
    <definedName name="_xlnm.Print_Titles" localSheetId="3">KR1030rpt!$3:$3</definedName>
  </definedNames>
  <calcPr calcId="162913"/>
</workbook>
</file>

<file path=xl/calcChain.xml><?xml version="1.0" encoding="utf-8"?>
<calcChain xmlns="http://schemas.openxmlformats.org/spreadsheetml/2006/main">
  <c r="F19" i="5" l="1"/>
  <c r="F5" i="5" l="1"/>
  <c r="F16" i="5" l="1"/>
  <c r="F13" i="5"/>
  <c r="F10" i="5"/>
  <c r="F8" i="5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9" i="4"/>
  <c r="B10" i="4"/>
  <c r="B11" i="4"/>
  <c r="B12" i="4"/>
  <c r="B13" i="4"/>
  <c r="B14" i="4"/>
  <c r="B15" i="4"/>
  <c r="B16" i="4"/>
  <c r="B17" i="4"/>
  <c r="B18" i="4"/>
  <c r="B19" i="4"/>
  <c r="B20" i="4"/>
  <c r="F1" i="3"/>
  <c r="V6" i="4" l="1"/>
  <c r="F2" i="5"/>
  <c r="B9" i="4"/>
  <c r="H9" i="4" l="1"/>
  <c r="H6" i="4" s="1"/>
  <c r="G6" i="4"/>
  <c r="F6" i="4"/>
</calcChain>
</file>

<file path=xl/sharedStrings.xml><?xml version="1.0" encoding="utf-8"?>
<sst xmlns="http://schemas.openxmlformats.org/spreadsheetml/2006/main" count="259" uniqueCount="103">
  <si>
    <t>[14] NISSAN SHAW</t>
  </si>
  <si>
    <t>Date</t>
  </si>
  <si>
    <t>Reference</t>
  </si>
  <si>
    <t>Description</t>
  </si>
  <si>
    <t>JL</t>
  </si>
  <si>
    <t>Account</t>
  </si>
  <si>
    <t>Detail</t>
  </si>
  <si>
    <t>#KRAZ1030</t>
  </si>
  <si>
    <t>Days</t>
  </si>
  <si>
    <t>Cash deposit (KRDIT)</t>
  </si>
  <si>
    <t>KRAZ1030</t>
  </si>
  <si>
    <t>*Total*</t>
  </si>
  <si>
    <t>Column1</t>
  </si>
  <si>
    <t>Column2</t>
  </si>
  <si>
    <t>Column3</t>
  </si>
  <si>
    <t>Column4</t>
  </si>
  <si>
    <t>Journal 05</t>
  </si>
  <si>
    <t>Journal BF</t>
  </si>
  <si>
    <t>Reconciliation:</t>
  </si>
  <si>
    <t>DEPOSITS NOT IN STATEMENT - GENERAL</t>
  </si>
  <si>
    <t>Recap:</t>
  </si>
  <si>
    <t>91+</t>
  </si>
  <si>
    <t>61-90</t>
  </si>
  <si>
    <t>31-60</t>
  </si>
  <si>
    <t>0-30</t>
  </si>
  <si>
    <t>Units</t>
  </si>
  <si>
    <t>No-Of-Trs</t>
  </si>
  <si>
    <t>Schedule-Totals</t>
  </si>
  <si>
    <t>Account#</t>
  </si>
  <si>
    <t>Deposit Number</t>
  </si>
  <si>
    <t>Leading Edge Automobiles Philippines, Inc.</t>
  </si>
  <si>
    <t>KRAZ1030 Deposit Not In Statement</t>
  </si>
  <si>
    <t>Amount</t>
  </si>
  <si>
    <t>Adjustments</t>
  </si>
  <si>
    <t>Adjusted Balance</t>
  </si>
  <si>
    <t>Remarks</t>
  </si>
  <si>
    <t>Control Number</t>
  </si>
  <si>
    <t>Invoice Number</t>
  </si>
  <si>
    <t>GEJ Ref.</t>
  </si>
  <si>
    <t>Cust No.</t>
  </si>
  <si>
    <t>Cust Name</t>
  </si>
  <si>
    <t>Type</t>
  </si>
  <si>
    <t>Cheque</t>
  </si>
  <si>
    <t>Bank</t>
  </si>
  <si>
    <t>Receipt</t>
  </si>
  <si>
    <t>Deposit</t>
  </si>
  <si>
    <t>CHEQUES</t>
  </si>
  <si>
    <t>Dep.Amount</t>
  </si>
  <si>
    <t>CASH REC</t>
  </si>
  <si>
    <t>Desc</t>
  </si>
  <si>
    <t>BANK RECON DETAILS</t>
  </si>
  <si>
    <t xml:space="preserve">NOTE: </t>
  </si>
  <si>
    <t>The balance of KRAZ1030 should reflect only those collections made at the end of the current month/year that were in transit for bank deposit and credited to the bank in the following month. KRAZ1030 should be closed immediately once the collections are credited to the bank.</t>
  </si>
  <si>
    <t>#KRF51</t>
  </si>
  <si>
    <t>KRF51</t>
  </si>
  <si>
    <t>KRAZ1072</t>
  </si>
  <si>
    <t>2025SEP8</t>
  </si>
  <si>
    <t>SEP8DEPOSIT</t>
  </si>
  <si>
    <t>KRF147</t>
  </si>
  <si>
    <t>As of January 31, 2026</t>
  </si>
  <si>
    <t xml:space="preserve">(KR1030) Dep Not In Statement-General     31/01/26      </t>
  </si>
  <si>
    <t>#KRA1</t>
  </si>
  <si>
    <t>Cash deposit (KR-RCR)</t>
  </si>
  <si>
    <t>KRA1</t>
  </si>
  <si>
    <t>BR-KREWB030625A</t>
  </si>
  <si>
    <t>KRA1/KRA1</t>
  </si>
  <si>
    <t>BR-KREWB140126</t>
  </si>
  <si>
    <t>KRP1/KRP1</t>
  </si>
  <si>
    <t>KRA3/KRA3</t>
  </si>
  <si>
    <t>BR-KREWB190126</t>
  </si>
  <si>
    <t>KRG34/KRG20</t>
  </si>
  <si>
    <t>BR-KREWB260126</t>
  </si>
  <si>
    <t>KRA4/KRA4</t>
  </si>
  <si>
    <t>#KRF68</t>
  </si>
  <si>
    <t>KRF178/KRF68</t>
  </si>
  <si>
    <t>BR-KREWB210126B</t>
  </si>
  <si>
    <t>KRF68</t>
  </si>
  <si>
    <t>#KRF69</t>
  </si>
  <si>
    <t>KRF180/KRF69</t>
  </si>
  <si>
    <t>BR-KRBDO210126A</t>
  </si>
  <si>
    <t>KRF69</t>
  </si>
  <si>
    <t>#KRF73</t>
  </si>
  <si>
    <t>KRF73</t>
  </si>
  <si>
    <t>General Ledger Total  (01/26):</t>
  </si>
  <si>
    <t>Journal 55</t>
  </si>
  <si>
    <t>KRAZ1135</t>
  </si>
  <si>
    <t>KRP1</t>
  </si>
  <si>
    <t>KRA3</t>
  </si>
  <si>
    <t>KRG20</t>
  </si>
  <si>
    <t>KRA4</t>
  </si>
  <si>
    <t>for checking</t>
  </si>
  <si>
    <t>KRDZ2301</t>
  </si>
  <si>
    <t>CR#0266</t>
  </si>
  <si>
    <t>FULL-PAYMENT UNIT FOR ZEEKR</t>
  </si>
  <si>
    <t>KRF179/KRF69</t>
  </si>
  <si>
    <t>for closing SBC</t>
  </si>
  <si>
    <t>19/011/2026</t>
  </si>
  <si>
    <t>POSTED</t>
  </si>
  <si>
    <t>GEJ-0000687</t>
  </si>
  <si>
    <t>GEJ-0000686</t>
  </si>
  <si>
    <t>GEJ-0000688</t>
  </si>
  <si>
    <t>GEJ-VOID-KRF179</t>
  </si>
  <si>
    <t>FOR POSTING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</si>
</sst>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\-mm"/>
    <numFmt numFmtId="165" formatCode="#,##0.00;[Red]#,##0.00"/>
    <numFmt numFmtId="166" formatCode="[$-409]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0" fontId="0" fillId="0" borderId="0" xfId="0" applyNumberFormat="1"/>
    <xf numFmtId="164" fontId="16" fillId="0" borderId="9" xfId="17" applyNumberFormat="1"/>
    <xf numFmtId="0" fontId="16" fillId="0" borderId="9" xfId="17" applyAlignment="1">
      <alignment horizontal="right"/>
    </xf>
    <xf numFmtId="0" fontId="16" fillId="0" borderId="9" xfId="17" applyAlignment="1">
      <alignment horizontal="left"/>
    </xf>
    <xf numFmtId="0" fontId="16" fillId="0" borderId="9" xfId="17"/>
    <xf numFmtId="40" fontId="16" fillId="0" borderId="9" xfId="17" applyNumberFormat="1"/>
    <xf numFmtId="0" fontId="3" fillId="0" borderId="1" xfId="2"/>
    <xf numFmtId="0" fontId="3" fillId="0" borderId="1" xfId="2" applyAlignment="1">
      <alignment horizontal="left"/>
    </xf>
    <xf numFmtId="40" fontId="3" fillId="0" borderId="1" xfId="2" applyNumberFormat="1"/>
    <xf numFmtId="0" fontId="18" fillId="0" borderId="0" xfId="0" applyFont="1"/>
    <xf numFmtId="0" fontId="18" fillId="0" borderId="0" xfId="0" applyFont="1" applyAlignment="1">
      <alignment horizontal="left"/>
    </xf>
    <xf numFmtId="40" fontId="18" fillId="0" borderId="0" xfId="0" applyNumberFormat="1" applyFont="1"/>
    <xf numFmtId="9" fontId="18" fillId="0" borderId="0" xfId="0" applyNumberFormat="1" applyFont="1"/>
    <xf numFmtId="40" fontId="18" fillId="0" borderId="10" xfId="0" applyNumberFormat="1" applyFont="1" applyBorder="1"/>
    <xf numFmtId="0" fontId="18" fillId="0" borderId="10" xfId="0" applyFont="1" applyBorder="1"/>
    <xf numFmtId="40" fontId="18" fillId="0" borderId="11" xfId="0" applyNumberFormat="1" applyFont="1" applyBorder="1"/>
    <xf numFmtId="0" fontId="18" fillId="0" borderId="11" xfId="0" applyFont="1" applyBorder="1"/>
    <xf numFmtId="9" fontId="18" fillId="0" borderId="11" xfId="0" applyNumberFormat="1" applyFont="1" applyBorder="1"/>
    <xf numFmtId="0" fontId="18" fillId="0" borderId="11" xfId="0" applyFont="1" applyBorder="1" applyAlignment="1">
      <alignment horizontal="left"/>
    </xf>
    <xf numFmtId="14" fontId="0" fillId="0" borderId="0" xfId="0" applyNumberFormat="1"/>
    <xf numFmtId="165" fontId="0" fillId="0" borderId="0" xfId="0" applyNumberForma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166" fontId="16" fillId="0" borderId="0" xfId="0" applyNumberFormat="1" applyFont="1"/>
    <xf numFmtId="0" fontId="19" fillId="0" borderId="0" xfId="0" applyFont="1" applyBorder="1"/>
    <xf numFmtId="2" fontId="19" fillId="0" borderId="0" xfId="0" applyNumberFormat="1" applyFont="1" applyBorder="1"/>
    <xf numFmtId="2" fontId="0" fillId="0" borderId="0" xfId="0" applyNumberFormat="1"/>
    <xf numFmtId="0" fontId="0" fillId="34" borderId="0" xfId="0" applyFill="1"/>
    <xf numFmtId="0" fontId="0" fillId="0" borderId="0" xfId="0" applyFill="1"/>
    <xf numFmtId="165" fontId="0" fillId="0" borderId="0" xfId="0" applyNumberFormat="1" applyFill="1"/>
    <xf numFmtId="165" fontId="16" fillId="33" borderId="0" xfId="0" applyNumberFormat="1" applyFont="1" applyFill="1"/>
    <xf numFmtId="14" fontId="0" fillId="0" borderId="0" xfId="0" applyNumberFormat="1" applyFill="1"/>
    <xf numFmtId="43" fontId="0" fillId="0" borderId="0" xfId="42" applyFont="1"/>
    <xf numFmtId="43" fontId="0" fillId="0" borderId="0" xfId="42" applyFont="1" applyFill="1"/>
    <xf numFmtId="43" fontId="16" fillId="0" borderId="0" xfId="42" applyFont="1"/>
    <xf numFmtId="0" fontId="20" fillId="0" borderId="0" xfId="0" applyFont="1"/>
    <xf numFmtId="14" fontId="0" fillId="35" borderId="0" xfId="0" applyNumberFormat="1" applyFill="1" applyAlignment="1">
      <alignment horizontal="center" vertical="center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0" fontId="18" fillId="0" borderId="0" xfId="0" applyNumberFormat="1" applyFont="1"/>
    <xf numFmtId="10" fontId="18" fillId="0" borderId="11" xfId="0" applyNumberFormat="1" applyFont="1" applyBorder="1"/>
    <xf numFmtId="0" fontId="0" fillId="36" borderId="0" xfId="0" applyFill="1" applyAlignment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numFmt numFmtId="8" formatCode="#,##0.00;[Red]\-#,##0.00"/>
    </dxf>
    <dxf>
      <numFmt numFmtId="8" formatCode="#,##0.00;[Red]\-#,##0.0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164" formatCode="dd\-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3:L31" totalsRowShown="0">
  <tableColumns count="12">
    <tableColumn id="1" name="Date" dataDxfId="5"/>
    <tableColumn id="2" name="Reference" dataDxfId="4"/>
    <tableColumn id="3" name="Description" dataDxfId="3"/>
    <tableColumn id="4" name="JL"/>
    <tableColumn id="5" name="Account" dataDxfId="2"/>
    <tableColumn id="6" name="Detail" dataDxfId="1"/>
    <tableColumn id="7" name="#KRAZ1030" dataDxfId="0"/>
    <tableColumn id="8" name="Column1"/>
    <tableColumn id="9" name="Column2"/>
    <tableColumn id="10" name="Column3"/>
    <tableColumn id="11" name="Column4"/>
    <tableColumn id="12" name="Days"/>
  </tableColumns>
  <tableStyleInfo name="TableStyleMedium2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0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H6" sqref="H6"/>
    </sheetView>
  </sheetViews>
  <sheetFormatPr defaultRowHeight="15" x14ac:dyDescent="0.25"/>
  <cols>
    <col min="1" max="1" width="3" customWidth="1"/>
    <col min="2" max="2" width="10.7109375" style="23" customWidth="1"/>
    <col min="3" max="3" width="15.7109375" style="24" bestFit="1" customWidth="1"/>
    <col min="4" max="4" width="20.85546875" style="24" bestFit="1" customWidth="1"/>
    <col min="5" max="5" width="3" style="24" bestFit="1" customWidth="1"/>
    <col min="6" max="6" width="11.7109375" customWidth="1"/>
    <col min="7" max="7" width="16.42578125" style="24" bestFit="1" customWidth="1"/>
    <col min="8" max="8" width="16.42578125" bestFit="1" customWidth="1"/>
    <col min="9" max="9" width="26" customWidth="1"/>
    <col min="10" max="10" width="1.85546875" customWidth="1"/>
    <col min="11" max="11" width="0.28515625" style="32" customWidth="1"/>
    <col min="12" max="12" width="1.42578125" customWidth="1"/>
    <col min="13" max="13" width="10.7109375" style="23" bestFit="1" customWidth="1"/>
    <col min="15" max="15" width="26.5703125" bestFit="1" customWidth="1"/>
    <col min="17" max="17" width="8" bestFit="1" customWidth="1"/>
    <col min="18" max="18" width="10.140625" bestFit="1" customWidth="1"/>
    <col min="22" max="22" width="13.28515625" style="37" bestFit="1" customWidth="1"/>
    <col min="23" max="23" width="11.5703125" style="37" bestFit="1" customWidth="1"/>
    <col min="24" max="24" width="10.140625" bestFit="1" customWidth="1"/>
    <col min="25" max="25" width="27.5703125" bestFit="1" customWidth="1"/>
  </cols>
  <sheetData>
    <row r="1" spans="1:25" ht="7.5" customHeight="1" x14ac:dyDescent="0.25">
      <c r="B1"/>
      <c r="G1"/>
      <c r="K1"/>
    </row>
    <row r="2" spans="1:25" ht="15" customHeight="1" x14ac:dyDescent="0.25">
      <c r="B2" s="28" t="s">
        <v>30</v>
      </c>
      <c r="G2"/>
      <c r="H2" s="41" t="s">
        <v>51</v>
      </c>
      <c r="I2" s="46" t="s">
        <v>52</v>
      </c>
      <c r="J2" s="46"/>
      <c r="K2" s="46"/>
      <c r="L2" s="46"/>
      <c r="M2" s="46"/>
      <c r="N2" s="46"/>
      <c r="O2" s="46"/>
      <c r="P2" s="46"/>
    </row>
    <row r="3" spans="1:25" x14ac:dyDescent="0.25">
      <c r="B3" s="28" t="s">
        <v>31</v>
      </c>
      <c r="G3"/>
      <c r="H3" s="47"/>
      <c r="I3" s="48"/>
      <c r="J3" s="48"/>
      <c r="K3" s="48"/>
      <c r="L3" s="48"/>
      <c r="M3" s="48"/>
      <c r="N3" s="48"/>
      <c r="O3" s="48"/>
      <c r="P3" s="48"/>
    </row>
    <row r="4" spans="1:25" x14ac:dyDescent="0.25">
      <c r="B4" s="28" t="s">
        <v>59</v>
      </c>
      <c r="G4"/>
      <c r="K4"/>
    </row>
    <row r="5" spans="1:25" x14ac:dyDescent="0.25">
      <c r="B5"/>
      <c r="G5"/>
      <c r="K5"/>
    </row>
    <row r="6" spans="1:25" x14ac:dyDescent="0.25">
      <c r="B6"/>
      <c r="F6" s="35">
        <f>SUM(F9:F1048576)</f>
        <v>5531435</v>
      </c>
      <c r="G6" s="35">
        <f>SUM(G9:G1048576)</f>
        <v>-3028895</v>
      </c>
      <c r="H6" s="35">
        <f>SUM(H9:H1048576)</f>
        <v>2502540</v>
      </c>
      <c r="K6"/>
      <c r="M6" s="25" t="s">
        <v>50</v>
      </c>
      <c r="V6" s="39">
        <f>SUM(V9:V1048576)</f>
        <v>0</v>
      </c>
    </row>
    <row r="7" spans="1:25" s="33" customFormat="1" ht="5.25" customHeight="1" x14ac:dyDescent="0.25">
      <c r="C7" s="34"/>
      <c r="D7" s="34"/>
      <c r="E7" s="34"/>
      <c r="M7" s="36"/>
      <c r="V7" s="38"/>
      <c r="W7" s="38"/>
    </row>
    <row r="8" spans="1:25" s="26" customFormat="1" x14ac:dyDescent="0.25">
      <c r="B8" s="25" t="s">
        <v>1</v>
      </c>
      <c r="C8" s="26" t="s">
        <v>29</v>
      </c>
      <c r="D8" s="26" t="s">
        <v>3</v>
      </c>
      <c r="E8" s="26" t="s">
        <v>4</v>
      </c>
      <c r="F8" s="27" t="s">
        <v>32</v>
      </c>
      <c r="G8" s="26" t="s">
        <v>33</v>
      </c>
      <c r="H8" s="26" t="s">
        <v>34</v>
      </c>
      <c r="I8" s="26" t="s">
        <v>35</v>
      </c>
      <c r="M8" s="25" t="s">
        <v>1</v>
      </c>
      <c r="N8" s="26" t="s">
        <v>39</v>
      </c>
      <c r="O8" s="26" t="s">
        <v>40</v>
      </c>
      <c r="P8" s="26" t="s">
        <v>41</v>
      </c>
      <c r="Q8" s="26" t="s">
        <v>42</v>
      </c>
      <c r="R8" s="26" t="s">
        <v>43</v>
      </c>
      <c r="S8" s="26" t="s">
        <v>44</v>
      </c>
      <c r="T8" s="26" t="s">
        <v>45</v>
      </c>
      <c r="U8" s="26" t="s">
        <v>46</v>
      </c>
      <c r="V8" s="39" t="s">
        <v>47</v>
      </c>
      <c r="W8" s="39" t="s">
        <v>48</v>
      </c>
      <c r="X8" s="26" t="s">
        <v>2</v>
      </c>
      <c r="Y8" s="26" t="s">
        <v>49</v>
      </c>
    </row>
    <row r="9" spans="1:25" x14ac:dyDescent="0.25">
      <c r="A9">
        <v>1</v>
      </c>
      <c r="B9" s="23">
        <f>VLOOKUP(C9,'0355 | KRAZ1030'!A:B,2,0)</f>
        <v>45810</v>
      </c>
      <c r="C9" t="s">
        <v>63</v>
      </c>
      <c r="D9" t="s">
        <v>62</v>
      </c>
      <c r="E9">
        <v>5</v>
      </c>
      <c r="F9" s="24">
        <v>3150</v>
      </c>
      <c r="G9" s="24">
        <f>SUMIFS(Adjustments!F:F,Adjustments!G:G,Schedule!C9,Adjustments!A:A,Schedule!A9)</f>
        <v>0</v>
      </c>
      <c r="H9" s="24">
        <f>SUM(F9:G9)</f>
        <v>3150</v>
      </c>
      <c r="I9" s="40"/>
    </row>
    <row r="10" spans="1:25" x14ac:dyDescent="0.25">
      <c r="A10">
        <v>2</v>
      </c>
      <c r="B10" s="23">
        <f>VLOOKUP(C10,'0355 | KRAZ1030'!A:B,2,0)</f>
        <v>45810</v>
      </c>
      <c r="C10" t="s">
        <v>63</v>
      </c>
      <c r="D10" t="s">
        <v>65</v>
      </c>
      <c r="E10">
        <v>55</v>
      </c>
      <c r="F10" s="24">
        <v>-3150</v>
      </c>
      <c r="G10" s="24">
        <f>SUMIFS(Adjustments!F:F,Adjustments!G:G,Schedule!C10,Adjustments!A:A,Schedule!A10)</f>
        <v>0</v>
      </c>
      <c r="H10" s="24">
        <f t="shared" ref="H10:H20" si="0">SUM(F10:G10)</f>
        <v>-3150</v>
      </c>
      <c r="I10" s="40"/>
    </row>
    <row r="11" spans="1:25" x14ac:dyDescent="0.25">
      <c r="A11">
        <v>3</v>
      </c>
      <c r="B11" s="23">
        <f>VLOOKUP(C11,'0355 | KRAZ1030'!A:B,2,0)</f>
        <v>45810</v>
      </c>
      <c r="C11" t="s">
        <v>63</v>
      </c>
      <c r="D11" t="s">
        <v>67</v>
      </c>
      <c r="E11">
        <v>55</v>
      </c>
      <c r="F11" s="24">
        <v>-4055</v>
      </c>
      <c r="G11" s="24">
        <f>SUMIFS(Adjustments!F:F,Adjustments!G:G,Schedule!C11,Adjustments!A:A,Schedule!A11)</f>
        <v>4055</v>
      </c>
      <c r="H11" s="24">
        <f t="shared" si="0"/>
        <v>0</v>
      </c>
      <c r="I11" s="40"/>
    </row>
    <row r="12" spans="1:25" x14ac:dyDescent="0.25">
      <c r="A12">
        <v>4</v>
      </c>
      <c r="B12" s="23">
        <f>VLOOKUP(C12,'0355 | KRAZ1030'!A:B,2,0)</f>
        <v>45810</v>
      </c>
      <c r="C12" s="24" t="s">
        <v>63</v>
      </c>
      <c r="D12" t="s">
        <v>68</v>
      </c>
      <c r="E12">
        <v>55</v>
      </c>
      <c r="F12" s="24">
        <v>-8750</v>
      </c>
      <c r="G12" s="24">
        <f>SUMIFS(Adjustments!F:F,Adjustments!G:G,Schedule!C12,Adjustments!A:A,Schedule!A12)</f>
        <v>8750</v>
      </c>
      <c r="H12" s="24">
        <f t="shared" si="0"/>
        <v>0</v>
      </c>
    </row>
    <row r="13" spans="1:25" x14ac:dyDescent="0.25">
      <c r="A13">
        <v>5</v>
      </c>
      <c r="B13" s="23">
        <f>VLOOKUP(C13,'0355 | KRAZ1030'!A:B,2,0)</f>
        <v>45810</v>
      </c>
      <c r="C13" s="24" t="s">
        <v>63</v>
      </c>
      <c r="D13" t="s">
        <v>70</v>
      </c>
      <c r="E13">
        <v>55</v>
      </c>
      <c r="F13" s="24">
        <v>-150000</v>
      </c>
      <c r="G13" s="24">
        <f>SUMIFS(Adjustments!F:F,Adjustments!G:G,Schedule!C13,Adjustments!A:A,Schedule!A13)</f>
        <v>150000</v>
      </c>
      <c r="H13" s="24">
        <f t="shared" si="0"/>
        <v>0</v>
      </c>
    </row>
    <row r="14" spans="1:25" x14ac:dyDescent="0.25">
      <c r="A14">
        <v>6</v>
      </c>
      <c r="B14" s="23">
        <f>VLOOKUP(C14,'0355 | KRAZ1030'!A:B,2,0)</f>
        <v>45810</v>
      </c>
      <c r="C14" s="24" t="s">
        <v>63</v>
      </c>
      <c r="D14" t="s">
        <v>72</v>
      </c>
      <c r="E14">
        <v>55</v>
      </c>
      <c r="F14" s="24">
        <v>-8300</v>
      </c>
      <c r="G14" s="24">
        <f>SUMIFS(Adjustments!F:F,Adjustments!G:G,Schedule!C14,Adjustments!A:A,Schedule!A14)</f>
        <v>8300</v>
      </c>
      <c r="H14" s="24">
        <f t="shared" si="0"/>
        <v>0</v>
      </c>
    </row>
    <row r="15" spans="1:25" x14ac:dyDescent="0.25">
      <c r="A15">
        <v>7</v>
      </c>
      <c r="B15" s="23">
        <f>VLOOKUP(C15,'0355 | KRAZ1030'!A:B,2,0)</f>
        <v>46001</v>
      </c>
      <c r="C15" s="24" t="s">
        <v>54</v>
      </c>
      <c r="D15" t="s">
        <v>9</v>
      </c>
      <c r="E15">
        <v>5</v>
      </c>
      <c r="F15" s="24">
        <v>150000</v>
      </c>
      <c r="G15" s="24">
        <f>SUMIFS(Adjustments!F:F,Adjustments!G:G,Schedule!C15,Adjustments!A:A,Schedule!A15)</f>
        <v>-150000</v>
      </c>
      <c r="H15" s="24">
        <f t="shared" si="0"/>
        <v>0</v>
      </c>
    </row>
    <row r="16" spans="1:25" x14ac:dyDescent="0.25">
      <c r="A16">
        <v>8</v>
      </c>
      <c r="B16" s="23">
        <f>VLOOKUP(C16,'0355 | KRAZ1030'!A:B,2,0)</f>
        <v>46048</v>
      </c>
      <c r="C16" s="24" t="s">
        <v>76</v>
      </c>
      <c r="D16" t="s">
        <v>74</v>
      </c>
      <c r="E16">
        <v>55</v>
      </c>
      <c r="F16" s="24">
        <v>-3260000</v>
      </c>
      <c r="G16" s="24">
        <f>SUMIFS(Adjustments!F:F,Adjustments!G:G,Schedule!C16,Adjustments!A:A,Schedule!A16)</f>
        <v>0</v>
      </c>
      <c r="H16" s="24">
        <f t="shared" si="0"/>
        <v>-3260000</v>
      </c>
      <c r="I16" t="s">
        <v>90</v>
      </c>
    </row>
    <row r="17" spans="1:9" x14ac:dyDescent="0.25">
      <c r="A17">
        <v>9</v>
      </c>
      <c r="B17" s="23">
        <f>VLOOKUP(C17,'0355 | KRAZ1030'!A:B,2,0)</f>
        <v>46048</v>
      </c>
      <c r="C17" s="24" t="s">
        <v>76</v>
      </c>
      <c r="D17" t="s">
        <v>9</v>
      </c>
      <c r="E17">
        <v>5</v>
      </c>
      <c r="F17" s="24">
        <v>4760000</v>
      </c>
      <c r="G17" s="24">
        <f>SUMIFS(Adjustments!F:F,Adjustments!G:G,Schedule!C17,Adjustments!A:A,Schedule!A17)</f>
        <v>0</v>
      </c>
      <c r="H17" s="24">
        <f t="shared" si="0"/>
        <v>4760000</v>
      </c>
    </row>
    <row r="18" spans="1:9" x14ac:dyDescent="0.25">
      <c r="A18">
        <v>10</v>
      </c>
      <c r="B18" s="23">
        <f>VLOOKUP(C18,'0355 | KRAZ1030'!A:B,2,0)</f>
        <v>46049</v>
      </c>
      <c r="C18" s="24" t="s">
        <v>80</v>
      </c>
      <c r="D18" t="s">
        <v>78</v>
      </c>
      <c r="E18">
        <v>55</v>
      </c>
      <c r="F18" s="24">
        <v>-2711000</v>
      </c>
      <c r="G18" s="24">
        <f>SUMIFS(Adjustments!F:F,Adjustments!G:G,Schedule!C18,Adjustments!A:A,Schedule!A18)</f>
        <v>-3050000</v>
      </c>
      <c r="H18" s="24">
        <f t="shared" si="0"/>
        <v>-5761000</v>
      </c>
    </row>
    <row r="19" spans="1:9" x14ac:dyDescent="0.25">
      <c r="A19">
        <v>11</v>
      </c>
      <c r="B19" s="23">
        <f>VLOOKUP(C19,'0355 | KRAZ1030'!A:B,2,0)</f>
        <v>46049</v>
      </c>
      <c r="C19" s="24" t="s">
        <v>80</v>
      </c>
      <c r="D19" t="s">
        <v>9</v>
      </c>
      <c r="E19">
        <v>5</v>
      </c>
      <c r="F19" s="24">
        <v>5761000</v>
      </c>
      <c r="G19" s="24">
        <f>SUMIFS(Adjustments!F:F,Adjustments!G:G,Schedule!C19,Adjustments!A:A,Schedule!A19)</f>
        <v>0</v>
      </c>
      <c r="H19" s="24">
        <f t="shared" si="0"/>
        <v>5761000</v>
      </c>
    </row>
    <row r="20" spans="1:9" x14ac:dyDescent="0.25">
      <c r="A20">
        <v>12</v>
      </c>
      <c r="B20" s="23">
        <f>VLOOKUP(C20,'0355 | KRAZ1030'!A:B,2,0)</f>
        <v>46053</v>
      </c>
      <c r="C20" s="24" t="s">
        <v>82</v>
      </c>
      <c r="D20" t="s">
        <v>9</v>
      </c>
      <c r="E20">
        <v>5</v>
      </c>
      <c r="F20" s="24">
        <v>1002540</v>
      </c>
      <c r="G20" s="24">
        <f>SUMIFS(Adjustments!F:F,Adjustments!G:G,Schedule!C20,Adjustments!A:A,Schedule!A20)</f>
        <v>0</v>
      </c>
      <c r="H20" s="24">
        <f t="shared" si="0"/>
        <v>1002540</v>
      </c>
      <c r="I20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9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J5" sqref="J5"/>
    </sheetView>
  </sheetViews>
  <sheetFormatPr defaultRowHeight="15" x14ac:dyDescent="0.25"/>
  <cols>
    <col min="1" max="1" width="3" customWidth="1"/>
    <col min="2" max="2" width="10.7109375" bestFit="1" customWidth="1"/>
    <col min="3" max="3" width="16.42578125" bestFit="1" customWidth="1"/>
    <col min="4" max="4" width="0.85546875" customWidth="1"/>
    <col min="5" max="5" width="9.5703125" bestFit="1" customWidth="1"/>
    <col min="6" max="6" width="11.28515625" style="31" bestFit="1" customWidth="1"/>
    <col min="7" max="8" width="15.42578125" bestFit="1" customWidth="1"/>
    <col min="9" max="9" width="29.28515625" bestFit="1" customWidth="1"/>
  </cols>
  <sheetData>
    <row r="1" spans="1:10" ht="8.25" customHeight="1" x14ac:dyDescent="0.25"/>
    <row r="2" spans="1:10" ht="18" customHeight="1" x14ac:dyDescent="0.25">
      <c r="F2" s="31">
        <f>SUM(F3:F1048576)</f>
        <v>0</v>
      </c>
    </row>
    <row r="3" spans="1:10" s="26" customFormat="1" x14ac:dyDescent="0.25">
      <c r="B3" s="26" t="s">
        <v>1</v>
      </c>
      <c r="C3" s="26" t="s">
        <v>38</v>
      </c>
      <c r="E3" s="29" t="s">
        <v>5</v>
      </c>
      <c r="F3" s="30" t="s">
        <v>32</v>
      </c>
      <c r="G3" s="29" t="s">
        <v>36</v>
      </c>
      <c r="H3" s="29" t="s">
        <v>37</v>
      </c>
      <c r="I3" s="29" t="s">
        <v>3</v>
      </c>
    </row>
    <row r="4" spans="1:10" x14ac:dyDescent="0.25">
      <c r="B4" s="23">
        <v>46001</v>
      </c>
      <c r="E4" t="s">
        <v>55</v>
      </c>
      <c r="F4" s="31">
        <v>150000</v>
      </c>
      <c r="G4">
        <v>8039</v>
      </c>
      <c r="H4" t="s">
        <v>56</v>
      </c>
      <c r="I4" t="s">
        <v>57</v>
      </c>
      <c r="J4" t="s">
        <v>102</v>
      </c>
    </row>
    <row r="5" spans="1:10" x14ac:dyDescent="0.25">
      <c r="A5">
        <v>7</v>
      </c>
      <c r="B5" s="23">
        <v>46001</v>
      </c>
      <c r="E5" t="s">
        <v>10</v>
      </c>
      <c r="F5" s="31">
        <f>-F4</f>
        <v>-150000</v>
      </c>
      <c r="G5" t="s">
        <v>54</v>
      </c>
      <c r="I5" t="s">
        <v>58</v>
      </c>
      <c r="J5" t="s">
        <v>102</v>
      </c>
    </row>
    <row r="6" spans="1:10" x14ac:dyDescent="0.25">
      <c r="B6" s="23"/>
    </row>
    <row r="7" spans="1:10" x14ac:dyDescent="0.25">
      <c r="A7">
        <v>3</v>
      </c>
      <c r="B7" s="23">
        <v>46036</v>
      </c>
      <c r="C7" t="s">
        <v>99</v>
      </c>
      <c r="E7" t="s">
        <v>10</v>
      </c>
      <c r="F7" s="31">
        <v>4055</v>
      </c>
      <c r="G7" t="s">
        <v>63</v>
      </c>
      <c r="I7" t="s">
        <v>67</v>
      </c>
      <c r="J7" t="s">
        <v>97</v>
      </c>
    </row>
    <row r="8" spans="1:10" x14ac:dyDescent="0.25">
      <c r="B8" s="23">
        <v>46036</v>
      </c>
      <c r="C8" t="s">
        <v>99</v>
      </c>
      <c r="E8" t="s">
        <v>85</v>
      </c>
      <c r="F8" s="31">
        <f>-F7</f>
        <v>-4055</v>
      </c>
      <c r="G8" t="s">
        <v>86</v>
      </c>
      <c r="I8" t="s">
        <v>67</v>
      </c>
      <c r="J8" t="s">
        <v>97</v>
      </c>
    </row>
    <row r="9" spans="1:10" x14ac:dyDescent="0.25">
      <c r="A9">
        <v>4</v>
      </c>
      <c r="B9" s="23">
        <v>46036</v>
      </c>
      <c r="C9" t="s">
        <v>99</v>
      </c>
      <c r="E9" t="s">
        <v>10</v>
      </c>
      <c r="F9" s="31">
        <v>8750</v>
      </c>
      <c r="G9" s="24" t="s">
        <v>63</v>
      </c>
      <c r="I9" t="s">
        <v>68</v>
      </c>
      <c r="J9" t="s">
        <v>97</v>
      </c>
    </row>
    <row r="10" spans="1:10" x14ac:dyDescent="0.25">
      <c r="B10" s="23">
        <v>46036</v>
      </c>
      <c r="C10" t="s">
        <v>99</v>
      </c>
      <c r="E10" t="s">
        <v>85</v>
      </c>
      <c r="F10" s="31">
        <f>-F9</f>
        <v>-8750</v>
      </c>
      <c r="G10" t="s">
        <v>87</v>
      </c>
      <c r="I10" t="s">
        <v>68</v>
      </c>
      <c r="J10" t="s">
        <v>97</v>
      </c>
    </row>
    <row r="11" spans="1:10" x14ac:dyDescent="0.25">
      <c r="B11" s="23"/>
    </row>
    <row r="12" spans="1:10" x14ac:dyDescent="0.25">
      <c r="A12">
        <v>5</v>
      </c>
      <c r="B12" s="23" t="s">
        <v>96</v>
      </c>
      <c r="C12" t="s">
        <v>98</v>
      </c>
      <c r="E12" t="s">
        <v>10</v>
      </c>
      <c r="F12" s="31">
        <v>150000</v>
      </c>
      <c r="G12" t="s">
        <v>63</v>
      </c>
      <c r="I12" t="s">
        <v>70</v>
      </c>
      <c r="J12" t="s">
        <v>97</v>
      </c>
    </row>
    <row r="13" spans="1:10" x14ac:dyDescent="0.25">
      <c r="B13" s="23" t="s">
        <v>96</v>
      </c>
      <c r="C13" t="s">
        <v>98</v>
      </c>
      <c r="E13" t="s">
        <v>85</v>
      </c>
      <c r="F13" s="31">
        <f>-F12</f>
        <v>-150000</v>
      </c>
      <c r="G13" t="s">
        <v>88</v>
      </c>
      <c r="I13" t="s">
        <v>70</v>
      </c>
      <c r="J13" t="s">
        <v>97</v>
      </c>
    </row>
    <row r="14" spans="1:10" x14ac:dyDescent="0.25">
      <c r="B14" s="23"/>
    </row>
    <row r="15" spans="1:10" x14ac:dyDescent="0.25">
      <c r="A15">
        <v>6</v>
      </c>
      <c r="B15" s="23">
        <v>46048</v>
      </c>
      <c r="C15" t="s">
        <v>100</v>
      </c>
      <c r="E15" t="s">
        <v>10</v>
      </c>
      <c r="F15" s="31">
        <v>8300</v>
      </c>
      <c r="G15" t="s">
        <v>63</v>
      </c>
      <c r="I15" t="s">
        <v>72</v>
      </c>
      <c r="J15" t="s">
        <v>97</v>
      </c>
    </row>
    <row r="16" spans="1:10" x14ac:dyDescent="0.25">
      <c r="B16" s="23">
        <v>46048</v>
      </c>
      <c r="C16" t="s">
        <v>100</v>
      </c>
      <c r="E16" t="s">
        <v>85</v>
      </c>
      <c r="F16" s="31">
        <f>-F15</f>
        <v>-8300</v>
      </c>
      <c r="G16" t="s">
        <v>89</v>
      </c>
      <c r="I16" t="s">
        <v>72</v>
      </c>
      <c r="J16" t="s">
        <v>97</v>
      </c>
    </row>
    <row r="17" spans="1:10" x14ac:dyDescent="0.25">
      <c r="B17" s="23"/>
    </row>
    <row r="18" spans="1:10" x14ac:dyDescent="0.25">
      <c r="B18" s="23">
        <v>46049</v>
      </c>
      <c r="C18" t="s">
        <v>101</v>
      </c>
      <c r="E18" t="s">
        <v>91</v>
      </c>
      <c r="F18" s="31">
        <v>3050000</v>
      </c>
      <c r="G18">
        <v>9470</v>
      </c>
      <c r="H18" t="s">
        <v>92</v>
      </c>
      <c r="I18" t="s">
        <v>93</v>
      </c>
      <c r="J18" t="s">
        <v>97</v>
      </c>
    </row>
    <row r="19" spans="1:10" x14ac:dyDescent="0.25">
      <c r="A19">
        <v>10</v>
      </c>
      <c r="B19" s="23">
        <v>46049</v>
      </c>
      <c r="C19" t="s">
        <v>101</v>
      </c>
      <c r="E19" t="s">
        <v>10</v>
      </c>
      <c r="F19" s="31">
        <f>-F18</f>
        <v>-3050000</v>
      </c>
      <c r="G19" t="s">
        <v>80</v>
      </c>
      <c r="I19" t="s">
        <v>94</v>
      </c>
      <c r="J19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4"/>
  <sheetViews>
    <sheetView workbookViewId="0">
      <pane ySplit="2" topLeftCell="A3" activePane="bottomLeft" state="frozen"/>
      <selection pane="bottomLeft" activeCell="D2" sqref="D2:D14"/>
    </sheetView>
  </sheetViews>
  <sheetFormatPr defaultRowHeight="15" x14ac:dyDescent="0.25"/>
  <cols>
    <col min="1" max="1" width="17.85546875" bestFit="1" customWidth="1"/>
    <col min="2" max="2" width="10.7109375" style="23" bestFit="1" customWidth="1"/>
    <col min="3" max="3" width="20.85546875" bestFit="1" customWidth="1"/>
    <col min="4" max="4" width="3" bestFit="1" customWidth="1"/>
    <col min="5" max="5" width="9.5703125" bestFit="1" customWidth="1"/>
    <col min="6" max="6" width="11.7109375" style="24" bestFit="1" customWidth="1"/>
    <col min="7" max="7" width="15.7109375" bestFit="1" customWidth="1"/>
  </cols>
  <sheetData>
    <row r="1" spans="1:7" x14ac:dyDescent="0.25">
      <c r="F1" s="24">
        <f>SUM(F3:F1048576)</f>
        <v>5531435</v>
      </c>
    </row>
    <row r="2" spans="1:7" s="26" customFormat="1" x14ac:dyDescent="0.25">
      <c r="A2" s="26" t="s">
        <v>2</v>
      </c>
      <c r="B2" s="25" t="s">
        <v>1</v>
      </c>
      <c r="C2" s="26" t="s">
        <v>3</v>
      </c>
      <c r="D2" s="26" t="s">
        <v>4</v>
      </c>
      <c r="E2" s="26" t="s">
        <v>5</v>
      </c>
      <c r="F2" s="27" t="s">
        <v>6</v>
      </c>
      <c r="G2" s="26" t="s">
        <v>29</v>
      </c>
    </row>
    <row r="3" spans="1:7" x14ac:dyDescent="0.25">
      <c r="A3" t="s">
        <v>63</v>
      </c>
      <c r="B3" s="23">
        <v>45810</v>
      </c>
      <c r="C3" t="s">
        <v>62</v>
      </c>
      <c r="D3">
        <v>5</v>
      </c>
      <c r="E3" t="s">
        <v>10</v>
      </c>
      <c r="F3" s="24">
        <v>3150</v>
      </c>
      <c r="G3" t="s">
        <v>63</v>
      </c>
    </row>
    <row r="4" spans="1:7" x14ac:dyDescent="0.25">
      <c r="A4" t="s">
        <v>64</v>
      </c>
      <c r="B4" s="23">
        <v>45811</v>
      </c>
      <c r="C4" t="s">
        <v>65</v>
      </c>
      <c r="D4">
        <v>55</v>
      </c>
      <c r="E4" t="s">
        <v>10</v>
      </c>
      <c r="F4" s="24">
        <v>-3150</v>
      </c>
      <c r="G4" t="s">
        <v>63</v>
      </c>
    </row>
    <row r="5" spans="1:7" x14ac:dyDescent="0.25">
      <c r="A5" t="s">
        <v>66</v>
      </c>
      <c r="B5" s="23">
        <v>46036</v>
      </c>
      <c r="C5" t="s">
        <v>67</v>
      </c>
      <c r="D5">
        <v>55</v>
      </c>
      <c r="E5" t="s">
        <v>10</v>
      </c>
      <c r="F5" s="24">
        <v>-4055</v>
      </c>
      <c r="G5" t="s">
        <v>63</v>
      </c>
    </row>
    <row r="6" spans="1:7" x14ac:dyDescent="0.25">
      <c r="A6" t="s">
        <v>66</v>
      </c>
      <c r="B6" s="23">
        <v>46036</v>
      </c>
      <c r="C6" t="s">
        <v>68</v>
      </c>
      <c r="D6">
        <v>55</v>
      </c>
      <c r="E6" t="s">
        <v>10</v>
      </c>
      <c r="F6" s="24">
        <v>-8750</v>
      </c>
      <c r="G6" t="s">
        <v>63</v>
      </c>
    </row>
    <row r="7" spans="1:7" x14ac:dyDescent="0.25">
      <c r="A7" t="s">
        <v>69</v>
      </c>
      <c r="B7" s="23">
        <v>46041</v>
      </c>
      <c r="C7" t="s">
        <v>70</v>
      </c>
      <c r="D7">
        <v>55</v>
      </c>
      <c r="E7" t="s">
        <v>10</v>
      </c>
      <c r="F7" s="24">
        <v>-150000</v>
      </c>
      <c r="G7" t="s">
        <v>63</v>
      </c>
    </row>
    <row r="8" spans="1:7" x14ac:dyDescent="0.25">
      <c r="A8" t="s">
        <v>71</v>
      </c>
      <c r="B8" s="23">
        <v>46048</v>
      </c>
      <c r="C8" t="s">
        <v>72</v>
      </c>
      <c r="D8">
        <v>55</v>
      </c>
      <c r="E8" t="s">
        <v>10</v>
      </c>
      <c r="F8" s="24">
        <v>-8300</v>
      </c>
      <c r="G8" t="s">
        <v>63</v>
      </c>
    </row>
    <row r="9" spans="1:7" x14ac:dyDescent="0.25">
      <c r="A9" t="s">
        <v>54</v>
      </c>
      <c r="B9" s="23">
        <v>46001</v>
      </c>
      <c r="C9" t="s">
        <v>9</v>
      </c>
      <c r="D9">
        <v>5</v>
      </c>
      <c r="E9" t="s">
        <v>10</v>
      </c>
      <c r="F9" s="24">
        <v>150000</v>
      </c>
      <c r="G9" t="s">
        <v>54</v>
      </c>
    </row>
    <row r="10" spans="1:7" x14ac:dyDescent="0.25">
      <c r="A10" t="s">
        <v>75</v>
      </c>
      <c r="B10" s="23">
        <v>46043</v>
      </c>
      <c r="C10" t="s">
        <v>74</v>
      </c>
      <c r="D10">
        <v>55</v>
      </c>
      <c r="E10" t="s">
        <v>10</v>
      </c>
      <c r="F10" s="24">
        <v>-3260000</v>
      </c>
      <c r="G10" t="s">
        <v>76</v>
      </c>
    </row>
    <row r="11" spans="1:7" x14ac:dyDescent="0.25">
      <c r="A11" t="s">
        <v>76</v>
      </c>
      <c r="B11" s="23">
        <v>46048</v>
      </c>
      <c r="C11" t="s">
        <v>9</v>
      </c>
      <c r="D11">
        <v>5</v>
      </c>
      <c r="E11" t="s">
        <v>10</v>
      </c>
      <c r="F11" s="24">
        <v>4760000</v>
      </c>
      <c r="G11" t="s">
        <v>76</v>
      </c>
    </row>
    <row r="12" spans="1:7" x14ac:dyDescent="0.25">
      <c r="A12" t="s">
        <v>79</v>
      </c>
      <c r="B12" s="23">
        <v>46043</v>
      </c>
      <c r="C12" t="s">
        <v>78</v>
      </c>
      <c r="D12">
        <v>55</v>
      </c>
      <c r="E12" t="s">
        <v>10</v>
      </c>
      <c r="F12" s="24">
        <v>-2711000</v>
      </c>
      <c r="G12" t="s">
        <v>80</v>
      </c>
    </row>
    <row r="13" spans="1:7" x14ac:dyDescent="0.25">
      <c r="A13" t="s">
        <v>80</v>
      </c>
      <c r="B13" s="23">
        <v>46049</v>
      </c>
      <c r="C13" t="s">
        <v>9</v>
      </c>
      <c r="D13">
        <v>5</v>
      </c>
      <c r="E13" t="s">
        <v>10</v>
      </c>
      <c r="F13" s="24">
        <v>5761000</v>
      </c>
      <c r="G13" t="s">
        <v>80</v>
      </c>
    </row>
    <row r="14" spans="1:7" x14ac:dyDescent="0.25">
      <c r="A14" t="s">
        <v>82</v>
      </c>
      <c r="B14" s="23">
        <v>46053</v>
      </c>
      <c r="C14" t="s">
        <v>9</v>
      </c>
      <c r="D14">
        <v>5</v>
      </c>
      <c r="E14" t="s">
        <v>10</v>
      </c>
      <c r="F14" s="24">
        <v>1002540</v>
      </c>
      <c r="G14" t="s">
        <v>82</v>
      </c>
    </row>
  </sheetData>
  <autoFilter ref="B2:F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G6" sqref="G6:G7"/>
    </sheetView>
  </sheetViews>
  <sheetFormatPr defaultRowHeight="15" x14ac:dyDescent="0.25"/>
  <cols>
    <col min="1" max="1" width="5.7109375" customWidth="1"/>
    <col min="2" max="2" width="17.85546875" customWidth="1"/>
    <col min="3" max="3" width="20.85546875" customWidth="1"/>
    <col min="4" max="4" width="3" customWidth="1"/>
    <col min="5" max="5" width="9.5703125" customWidth="1"/>
    <col min="6" max="6" width="12.42578125" bestFit="1" customWidth="1"/>
    <col min="7" max="7" width="11.7109375" customWidth="1"/>
    <col min="8" max="11" width="8.85546875" customWidth="1"/>
    <col min="12" max="12" width="5.140625" customWidth="1"/>
  </cols>
  <sheetData>
    <row r="1" spans="1:12" ht="23.25" x14ac:dyDescent="0.3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3.25" x14ac:dyDescent="0.35">
      <c r="A2" s="42" t="s">
        <v>60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25">
      <c r="A3" s="1" t="s">
        <v>1</v>
      </c>
      <c r="B3" s="2" t="s">
        <v>2</v>
      </c>
      <c r="C3" s="3" t="s">
        <v>3</v>
      </c>
      <c r="D3" t="s">
        <v>4</v>
      </c>
      <c r="E3" s="2" t="s">
        <v>5</v>
      </c>
      <c r="F3" s="4" t="s">
        <v>6</v>
      </c>
      <c r="G3" s="4" t="s">
        <v>7</v>
      </c>
      <c r="H3" t="s">
        <v>12</v>
      </c>
      <c r="I3" t="s">
        <v>13</v>
      </c>
      <c r="J3" t="s">
        <v>14</v>
      </c>
      <c r="K3" t="s">
        <v>15</v>
      </c>
      <c r="L3" t="s">
        <v>8</v>
      </c>
    </row>
    <row r="4" spans="1:12" x14ac:dyDescent="0.25">
      <c r="A4" s="1"/>
      <c r="B4" s="2" t="s">
        <v>61</v>
      </c>
      <c r="C4" s="3" t="s">
        <v>62</v>
      </c>
      <c r="E4" s="2"/>
      <c r="F4" s="4"/>
      <c r="G4" s="4"/>
    </row>
    <row r="5" spans="1:12" x14ac:dyDescent="0.25">
      <c r="A5" s="1">
        <v>45810</v>
      </c>
      <c r="B5" s="3" t="s">
        <v>63</v>
      </c>
      <c r="C5" s="3" t="s">
        <v>62</v>
      </c>
      <c r="D5">
        <v>5</v>
      </c>
      <c r="E5" s="2" t="s">
        <v>10</v>
      </c>
      <c r="F5" s="4">
        <v>3150</v>
      </c>
      <c r="G5" s="4"/>
      <c r="L5">
        <v>243</v>
      </c>
    </row>
    <row r="6" spans="1:12" x14ac:dyDescent="0.25">
      <c r="A6" s="1">
        <v>45811</v>
      </c>
      <c r="B6" s="3" t="s">
        <v>64</v>
      </c>
      <c r="C6" s="3" t="s">
        <v>65</v>
      </c>
      <c r="D6">
        <v>55</v>
      </c>
      <c r="E6" s="2" t="s">
        <v>10</v>
      </c>
      <c r="F6" s="4">
        <v>-3150</v>
      </c>
      <c r="G6" s="4"/>
      <c r="L6">
        <v>242</v>
      </c>
    </row>
    <row r="7" spans="1:12" x14ac:dyDescent="0.25">
      <c r="A7" s="1">
        <v>46036</v>
      </c>
      <c r="B7" s="3" t="s">
        <v>66</v>
      </c>
      <c r="C7" s="3" t="s">
        <v>67</v>
      </c>
      <c r="D7">
        <v>55</v>
      </c>
      <c r="E7" s="2" t="s">
        <v>10</v>
      </c>
      <c r="F7" s="4">
        <v>-4055</v>
      </c>
      <c r="G7" s="4"/>
      <c r="L7">
        <v>17</v>
      </c>
    </row>
    <row r="8" spans="1:12" x14ac:dyDescent="0.25">
      <c r="A8" s="1">
        <v>46036</v>
      </c>
      <c r="B8" s="3" t="s">
        <v>66</v>
      </c>
      <c r="C8" s="3" t="s">
        <v>68</v>
      </c>
      <c r="D8">
        <v>55</v>
      </c>
      <c r="E8" s="2" t="s">
        <v>10</v>
      </c>
      <c r="F8" s="4">
        <v>-8750</v>
      </c>
      <c r="G8" s="4"/>
      <c r="L8">
        <v>17</v>
      </c>
    </row>
    <row r="9" spans="1:12" x14ac:dyDescent="0.25">
      <c r="A9" s="1">
        <v>46041</v>
      </c>
      <c r="B9" s="3" t="s">
        <v>69</v>
      </c>
      <c r="C9" s="3" t="s">
        <v>70</v>
      </c>
      <c r="D9">
        <v>55</v>
      </c>
      <c r="E9" s="2" t="s">
        <v>10</v>
      </c>
      <c r="F9" s="4">
        <v>-150000</v>
      </c>
      <c r="G9" s="4"/>
      <c r="L9">
        <v>12</v>
      </c>
    </row>
    <row r="10" spans="1:12" x14ac:dyDescent="0.25">
      <c r="A10" s="1">
        <v>46048</v>
      </c>
      <c r="B10" s="3" t="s">
        <v>71</v>
      </c>
      <c r="C10" s="3" t="s">
        <v>72</v>
      </c>
      <c r="D10">
        <v>55</v>
      </c>
      <c r="E10" s="2" t="s">
        <v>10</v>
      </c>
      <c r="F10" s="4">
        <v>-8300</v>
      </c>
      <c r="G10" s="4"/>
      <c r="L10">
        <v>5</v>
      </c>
    </row>
    <row r="11" spans="1:12" x14ac:dyDescent="0.25">
      <c r="A11" s="1"/>
      <c r="B11" s="2"/>
      <c r="C11" s="3"/>
      <c r="E11" s="2" t="s">
        <v>11</v>
      </c>
      <c r="F11" s="4">
        <v>-171105</v>
      </c>
      <c r="G11" s="4">
        <v>-171105</v>
      </c>
    </row>
    <row r="12" spans="1:12" x14ac:dyDescent="0.25">
      <c r="A12" s="1"/>
      <c r="B12" s="2"/>
      <c r="C12" s="3"/>
      <c r="E12" s="2"/>
      <c r="F12" s="4"/>
      <c r="G12" s="4"/>
    </row>
    <row r="13" spans="1:12" x14ac:dyDescent="0.25">
      <c r="A13" s="1"/>
      <c r="B13" s="2" t="s">
        <v>53</v>
      </c>
      <c r="C13" s="3" t="s">
        <v>9</v>
      </c>
      <c r="E13" s="2"/>
      <c r="F13" s="4"/>
      <c r="G13" s="4"/>
    </row>
    <row r="14" spans="1:12" x14ac:dyDescent="0.25">
      <c r="A14" s="1">
        <v>46001</v>
      </c>
      <c r="B14" s="3" t="s">
        <v>54</v>
      </c>
      <c r="C14" s="3" t="s">
        <v>9</v>
      </c>
      <c r="D14">
        <v>5</v>
      </c>
      <c r="E14" s="2" t="s">
        <v>10</v>
      </c>
      <c r="F14" s="4">
        <v>150000</v>
      </c>
      <c r="G14" s="4"/>
      <c r="L14">
        <v>52</v>
      </c>
    </row>
    <row r="15" spans="1:12" x14ac:dyDescent="0.25">
      <c r="A15" s="1"/>
      <c r="B15" s="2"/>
      <c r="C15" s="3"/>
      <c r="E15" s="2" t="s">
        <v>11</v>
      </c>
      <c r="F15" s="4">
        <v>150000</v>
      </c>
      <c r="G15" s="4">
        <v>150000</v>
      </c>
    </row>
    <row r="16" spans="1:12" x14ac:dyDescent="0.25">
      <c r="A16" s="1"/>
      <c r="B16" s="2"/>
      <c r="C16" s="3"/>
      <c r="E16" s="2"/>
      <c r="F16" s="4"/>
      <c r="G16" s="4"/>
    </row>
    <row r="17" spans="1:12" x14ac:dyDescent="0.25">
      <c r="A17" s="1"/>
      <c r="B17" s="2" t="s">
        <v>73</v>
      </c>
      <c r="C17" s="3" t="s">
        <v>74</v>
      </c>
      <c r="E17" s="2"/>
      <c r="F17" s="4"/>
      <c r="G17" s="4"/>
    </row>
    <row r="18" spans="1:12" x14ac:dyDescent="0.25">
      <c r="A18" s="1">
        <v>46043</v>
      </c>
      <c r="B18" s="3" t="s">
        <v>75</v>
      </c>
      <c r="C18" s="3" t="s">
        <v>74</v>
      </c>
      <c r="D18">
        <v>55</v>
      </c>
      <c r="E18" s="2" t="s">
        <v>10</v>
      </c>
      <c r="F18" s="4">
        <v>-3260000</v>
      </c>
      <c r="G18" s="4"/>
      <c r="L18">
        <v>10</v>
      </c>
    </row>
    <row r="19" spans="1:12" x14ac:dyDescent="0.25">
      <c r="A19" s="1">
        <v>46048</v>
      </c>
      <c r="B19" s="3" t="s">
        <v>76</v>
      </c>
      <c r="C19" s="3" t="s">
        <v>9</v>
      </c>
      <c r="D19">
        <v>5</v>
      </c>
      <c r="E19" s="2" t="s">
        <v>10</v>
      </c>
      <c r="F19" s="4">
        <v>4760000</v>
      </c>
      <c r="G19" s="4"/>
      <c r="L19">
        <v>5</v>
      </c>
    </row>
    <row r="20" spans="1:12" x14ac:dyDescent="0.25">
      <c r="A20" s="1"/>
      <c r="B20" s="2"/>
      <c r="C20" s="3"/>
      <c r="E20" s="2" t="s">
        <v>11</v>
      </c>
      <c r="F20" s="4">
        <v>1500000</v>
      </c>
      <c r="G20" s="4">
        <v>1500000</v>
      </c>
    </row>
    <row r="21" spans="1:12" x14ac:dyDescent="0.25">
      <c r="A21" s="1"/>
      <c r="B21" s="2"/>
      <c r="C21" s="3"/>
      <c r="E21" s="2"/>
      <c r="F21" s="4"/>
      <c r="G21" s="4"/>
    </row>
    <row r="22" spans="1:12" x14ac:dyDescent="0.25">
      <c r="A22" s="1"/>
      <c r="B22" s="2" t="s">
        <v>77</v>
      </c>
      <c r="C22" s="3" t="s">
        <v>78</v>
      </c>
      <c r="E22" s="2"/>
      <c r="F22" s="4"/>
      <c r="G22" s="4"/>
    </row>
    <row r="23" spans="1:12" x14ac:dyDescent="0.25">
      <c r="A23" s="1">
        <v>46043</v>
      </c>
      <c r="B23" s="3" t="s">
        <v>79</v>
      </c>
      <c r="C23" s="3" t="s">
        <v>78</v>
      </c>
      <c r="D23">
        <v>55</v>
      </c>
      <c r="E23" s="2" t="s">
        <v>10</v>
      </c>
      <c r="F23" s="4">
        <v>-2711000</v>
      </c>
      <c r="G23" s="4"/>
      <c r="L23">
        <v>10</v>
      </c>
    </row>
    <row r="24" spans="1:12" x14ac:dyDescent="0.25">
      <c r="A24" s="1">
        <v>46049</v>
      </c>
      <c r="B24" s="3" t="s">
        <v>80</v>
      </c>
      <c r="C24" s="3" t="s">
        <v>9</v>
      </c>
      <c r="D24">
        <v>5</v>
      </c>
      <c r="E24" s="2" t="s">
        <v>10</v>
      </c>
      <c r="F24" s="4">
        <v>5761000</v>
      </c>
      <c r="G24" s="4"/>
      <c r="L24">
        <v>4</v>
      </c>
    </row>
    <row r="25" spans="1:12" x14ac:dyDescent="0.25">
      <c r="A25" s="1"/>
      <c r="B25" s="2"/>
      <c r="C25" s="3"/>
      <c r="E25" s="2" t="s">
        <v>11</v>
      </c>
      <c r="F25" s="4">
        <v>3050000</v>
      </c>
      <c r="G25" s="4">
        <v>3050000</v>
      </c>
    </row>
    <row r="26" spans="1:12" x14ac:dyDescent="0.25">
      <c r="A26" s="1"/>
      <c r="B26" s="2"/>
      <c r="C26" s="3"/>
      <c r="E26" s="2"/>
      <c r="F26" s="4"/>
      <c r="G26" s="4"/>
    </row>
    <row r="27" spans="1:12" x14ac:dyDescent="0.25">
      <c r="A27" s="1"/>
      <c r="B27" s="2" t="s">
        <v>81</v>
      </c>
      <c r="C27" s="3" t="s">
        <v>9</v>
      </c>
      <c r="E27" s="2"/>
      <c r="F27" s="4"/>
      <c r="G27" s="4"/>
    </row>
    <row r="28" spans="1:12" x14ac:dyDescent="0.25">
      <c r="A28" s="1">
        <v>46053</v>
      </c>
      <c r="B28" s="3" t="s">
        <v>82</v>
      </c>
      <c r="C28" s="3" t="s">
        <v>9</v>
      </c>
      <c r="D28">
        <v>5</v>
      </c>
      <c r="E28" s="2" t="s">
        <v>10</v>
      </c>
      <c r="F28" s="4">
        <v>1002540</v>
      </c>
      <c r="G28" s="4"/>
      <c r="L28">
        <v>0</v>
      </c>
    </row>
    <row r="29" spans="1:12" x14ac:dyDescent="0.25">
      <c r="A29" s="1"/>
      <c r="B29" s="2"/>
      <c r="C29" s="3"/>
      <c r="E29" s="2" t="s">
        <v>11</v>
      </c>
      <c r="F29" s="4">
        <v>1002540</v>
      </c>
      <c r="G29" s="4">
        <v>1002540</v>
      </c>
    </row>
    <row r="30" spans="1:12" x14ac:dyDescent="0.25">
      <c r="A30" s="1"/>
      <c r="B30" s="2"/>
      <c r="C30" s="3"/>
      <c r="E30" s="2"/>
      <c r="F30" s="4"/>
      <c r="G30" s="4"/>
    </row>
    <row r="31" spans="1:12" x14ac:dyDescent="0.25">
      <c r="A31" s="1"/>
      <c r="B31" s="2"/>
      <c r="C31" s="3"/>
      <c r="E31" s="2"/>
      <c r="F31" s="4"/>
      <c r="G31" s="4"/>
    </row>
    <row r="32" spans="1:12" ht="15.75" thickBot="1" x14ac:dyDescent="0.3">
      <c r="A32" s="5"/>
      <c r="B32" s="6"/>
      <c r="C32" s="7"/>
      <c r="D32" s="8"/>
      <c r="E32" s="6"/>
      <c r="F32" s="9">
        <v>5531435</v>
      </c>
      <c r="G32" s="9">
        <v>5531435</v>
      </c>
      <c r="H32" s="8"/>
      <c r="I32" s="8"/>
      <c r="J32" s="8"/>
      <c r="K32" s="8"/>
      <c r="L32" s="8"/>
    </row>
    <row r="33" ht="15.75" thickTop="1" x14ac:dyDescent="0.25"/>
  </sheetData>
  <mergeCells count="2">
    <mergeCell ref="A1:L1"/>
    <mergeCell ref="A2:L2"/>
  </mergeCells>
  <pageMargins left="0.75" right="0.75" top="1" bottom="1" header="0.5" footer="0.5"/>
  <pageSetup orientation="landscape" r:id="rId1"/>
  <headerFooter>
    <oddHeader>&amp;C[14] NISSAN SHAW  &amp;T &amp;D</oddHeader>
    <oddFooter>&amp;Cpage 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J1"/>
    </sheetView>
  </sheetViews>
  <sheetFormatPr defaultRowHeight="15" x14ac:dyDescent="0.25"/>
  <cols>
    <col min="1" max="1" width="11.140625" bestFit="1" customWidth="1"/>
    <col min="2" max="2" width="12.42578125" bestFit="1" customWidth="1"/>
    <col min="3" max="3" width="27" bestFit="1" customWidth="1"/>
    <col min="4" max="4" width="20.42578125" bestFit="1" customWidth="1"/>
    <col min="5" max="5" width="12.85546875" bestFit="1" customWidth="1"/>
    <col min="6" max="6" width="7.5703125" customWidth="1"/>
    <col min="7" max="7" width="10" customWidth="1"/>
    <col min="8" max="8" width="8.7109375" customWidth="1"/>
    <col min="9" max="9" width="7.85546875" customWidth="1"/>
    <col min="10" max="10" width="9.140625" customWidth="1"/>
  </cols>
  <sheetData>
    <row r="1" spans="1:10" ht="23.25" x14ac:dyDescent="0.3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3.25" x14ac:dyDescent="0.35">
      <c r="A2" s="42" t="s">
        <v>60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0.25" thickBot="1" x14ac:dyDescent="0.35">
      <c r="A3" s="10"/>
      <c r="B3" s="11" t="s">
        <v>28</v>
      </c>
      <c r="C3" s="11" t="s">
        <v>3</v>
      </c>
      <c r="D3" s="12" t="s">
        <v>27</v>
      </c>
      <c r="E3" s="10" t="s">
        <v>26</v>
      </c>
      <c r="F3" s="10" t="s">
        <v>25</v>
      </c>
      <c r="G3" s="10" t="s">
        <v>24</v>
      </c>
      <c r="H3" s="10" t="s">
        <v>23</v>
      </c>
      <c r="I3" s="10" t="s">
        <v>22</v>
      </c>
      <c r="J3" s="10" t="s">
        <v>21</v>
      </c>
    </row>
    <row r="4" spans="1:10" ht="15.75" thickTop="1" x14ac:dyDescent="0.25">
      <c r="A4" s="13" t="s">
        <v>20</v>
      </c>
      <c r="B4" s="14" t="s">
        <v>10</v>
      </c>
      <c r="C4" s="14" t="s">
        <v>19</v>
      </c>
      <c r="D4" s="15">
        <v>5531435</v>
      </c>
      <c r="E4" s="13">
        <v>17</v>
      </c>
      <c r="F4" s="13"/>
      <c r="G4" s="15">
        <v>5552540</v>
      </c>
      <c r="H4" s="15">
        <v>150000</v>
      </c>
      <c r="I4" s="15">
        <v>0</v>
      </c>
      <c r="J4" s="15">
        <v>-171105</v>
      </c>
    </row>
    <row r="5" spans="1:10" x14ac:dyDescent="0.25">
      <c r="A5" s="13"/>
      <c r="B5" s="14"/>
      <c r="C5" s="14"/>
      <c r="D5" s="15"/>
      <c r="E5" s="13"/>
      <c r="F5" s="13">
        <v>5</v>
      </c>
      <c r="G5" s="13">
        <v>3</v>
      </c>
      <c r="H5" s="13">
        <v>1</v>
      </c>
      <c r="I5" s="13"/>
      <c r="J5" s="13">
        <v>1</v>
      </c>
    </row>
    <row r="6" spans="1:10" x14ac:dyDescent="0.25">
      <c r="A6" s="13"/>
      <c r="B6" s="14"/>
      <c r="C6" s="14"/>
      <c r="D6" s="15"/>
      <c r="E6" s="13"/>
      <c r="F6" s="13"/>
      <c r="G6" s="44">
        <v>1.0038149999999999</v>
      </c>
      <c r="H6" s="44">
        <v>2.7118E-2</v>
      </c>
      <c r="I6" s="16">
        <v>0</v>
      </c>
      <c r="J6" s="44">
        <v>-3.0932999999999999E-2</v>
      </c>
    </row>
    <row r="7" spans="1:10" x14ac:dyDescent="0.25">
      <c r="A7" s="13"/>
      <c r="B7" s="14"/>
      <c r="C7" s="14"/>
      <c r="D7" s="15"/>
      <c r="E7" s="13"/>
      <c r="F7" s="13"/>
      <c r="G7" s="13"/>
      <c r="H7" s="13"/>
      <c r="I7" s="13"/>
      <c r="J7" s="13"/>
    </row>
    <row r="8" spans="1:10" x14ac:dyDescent="0.25">
      <c r="A8" s="13"/>
      <c r="B8" s="14"/>
      <c r="C8" s="14"/>
      <c r="D8" s="15"/>
      <c r="E8" s="13"/>
      <c r="F8" s="13"/>
      <c r="G8" s="13"/>
      <c r="H8" s="13"/>
      <c r="I8" s="13"/>
      <c r="J8" s="13"/>
    </row>
    <row r="9" spans="1:10" x14ac:dyDescent="0.25">
      <c r="A9" s="13"/>
      <c r="B9" s="14"/>
      <c r="C9" s="14"/>
      <c r="D9" s="17"/>
      <c r="E9" s="18"/>
      <c r="F9" s="18"/>
      <c r="G9" s="17">
        <v>5552540</v>
      </c>
      <c r="H9" s="17">
        <v>150000</v>
      </c>
      <c r="I9" s="17">
        <v>0</v>
      </c>
      <c r="J9" s="17">
        <v>-171105</v>
      </c>
    </row>
    <row r="10" spans="1:10" x14ac:dyDescent="0.25">
      <c r="A10" s="13"/>
      <c r="B10" s="14"/>
      <c r="C10" s="14"/>
      <c r="D10" s="15">
        <v>5531435</v>
      </c>
      <c r="E10" s="13">
        <v>17</v>
      </c>
      <c r="F10" s="13">
        <v>5</v>
      </c>
      <c r="G10" s="13">
        <v>3</v>
      </c>
      <c r="H10" s="13">
        <v>1</v>
      </c>
      <c r="I10" s="13">
        <v>0</v>
      </c>
      <c r="J10" s="13">
        <v>1</v>
      </c>
    </row>
    <row r="11" spans="1:10" x14ac:dyDescent="0.25">
      <c r="A11" s="13"/>
      <c r="B11" s="14"/>
      <c r="C11" s="14"/>
      <c r="D11" s="19"/>
      <c r="E11" s="20"/>
      <c r="F11" s="20"/>
      <c r="G11" s="45">
        <v>1.0038149999999999</v>
      </c>
      <c r="H11" s="45">
        <v>2.7118E-2</v>
      </c>
      <c r="I11" s="21">
        <v>0</v>
      </c>
      <c r="J11" s="45">
        <v>-3.0932999999999999E-2</v>
      </c>
    </row>
    <row r="12" spans="1:10" x14ac:dyDescent="0.25">
      <c r="A12" s="13"/>
      <c r="B12" s="14"/>
      <c r="C12" s="14"/>
      <c r="D12" s="15"/>
      <c r="E12" s="13"/>
      <c r="F12" s="13"/>
      <c r="G12" s="13"/>
      <c r="H12" s="13"/>
      <c r="I12" s="13"/>
      <c r="J12" s="13"/>
    </row>
    <row r="13" spans="1:10" ht="15.75" thickBot="1" x14ac:dyDescent="0.3">
      <c r="A13" s="13"/>
      <c r="B13" s="14"/>
      <c r="C13" s="14" t="s">
        <v>83</v>
      </c>
      <c r="D13" s="9">
        <v>5531435</v>
      </c>
      <c r="E13" s="13"/>
      <c r="F13" s="13"/>
      <c r="G13" s="13"/>
      <c r="H13" s="13"/>
      <c r="I13" s="13"/>
      <c r="J13" s="13"/>
    </row>
    <row r="14" spans="1:10" ht="15.75" thickTop="1" x14ac:dyDescent="0.25">
      <c r="A14" s="13"/>
      <c r="B14" s="14"/>
      <c r="C14" s="14"/>
      <c r="D14" s="15"/>
      <c r="E14" s="13"/>
      <c r="F14" s="13"/>
      <c r="G14" s="13"/>
      <c r="H14" s="13"/>
      <c r="I14" s="13"/>
      <c r="J14" s="13"/>
    </row>
    <row r="15" spans="1:10" x14ac:dyDescent="0.25">
      <c r="A15" s="20"/>
      <c r="B15" s="22"/>
      <c r="C15" s="22"/>
      <c r="D15" s="19"/>
      <c r="E15" s="20"/>
      <c r="F15" s="20"/>
      <c r="G15" s="20"/>
      <c r="H15" s="20"/>
      <c r="I15" s="20"/>
      <c r="J15" s="20"/>
    </row>
    <row r="16" spans="1:10" x14ac:dyDescent="0.25">
      <c r="A16" s="13" t="s">
        <v>18</v>
      </c>
      <c r="B16" s="14"/>
      <c r="C16" s="14" t="s">
        <v>17</v>
      </c>
      <c r="D16" s="15"/>
      <c r="E16" s="13"/>
      <c r="F16" s="13"/>
      <c r="G16" s="13"/>
      <c r="H16" s="13"/>
      <c r="I16" s="13"/>
      <c r="J16" s="13"/>
    </row>
    <row r="17" spans="1:10" x14ac:dyDescent="0.25">
      <c r="A17" s="13"/>
      <c r="B17" s="14"/>
      <c r="C17" s="14" t="s">
        <v>16</v>
      </c>
      <c r="D17" s="15">
        <v>11676690</v>
      </c>
      <c r="E17" s="13">
        <v>5</v>
      </c>
      <c r="F17" s="13"/>
      <c r="G17" s="13"/>
      <c r="H17" s="13"/>
      <c r="I17" s="13"/>
      <c r="J17" s="13"/>
    </row>
    <row r="18" spans="1:10" x14ac:dyDescent="0.25">
      <c r="A18" s="13"/>
      <c r="B18" s="14"/>
      <c r="C18" s="14" t="s">
        <v>84</v>
      </c>
      <c r="D18" s="15">
        <v>-6145255</v>
      </c>
      <c r="E18" s="13">
        <v>7</v>
      </c>
      <c r="F18" s="13"/>
      <c r="G18" s="13"/>
      <c r="H18" s="13"/>
      <c r="I18" s="13"/>
      <c r="J18" s="13"/>
    </row>
    <row r="19" spans="1:10" x14ac:dyDescent="0.25">
      <c r="A19" s="13"/>
      <c r="B19" s="14"/>
      <c r="C19" s="14"/>
      <c r="D19" s="15"/>
      <c r="E19" s="13"/>
      <c r="F19" s="13"/>
      <c r="G19" s="13"/>
      <c r="H19" s="13"/>
      <c r="I19" s="13"/>
      <c r="J19" s="13"/>
    </row>
    <row r="20" spans="1:10" ht="15.75" thickBot="1" x14ac:dyDescent="0.3">
      <c r="A20" s="13"/>
      <c r="B20" s="14"/>
      <c r="C20" s="14"/>
      <c r="D20" s="9">
        <v>5531435</v>
      </c>
      <c r="E20" s="8">
        <v>12</v>
      </c>
      <c r="F20" s="13"/>
      <c r="G20" s="13"/>
      <c r="H20" s="13"/>
      <c r="I20" s="13"/>
      <c r="J20" s="13"/>
    </row>
    <row r="21" spans="1:10" ht="15.75" thickTop="1" x14ac:dyDescent="0.25"/>
  </sheetData>
  <mergeCells count="2">
    <mergeCell ref="A1:J1"/>
    <mergeCell ref="A2:J2"/>
  </mergeCells>
  <pageMargins left="0.75" right="0.75" top="1" bottom="1" header="0.5" footer="0.5"/>
  <pageSetup orientation="landscape" r:id="rId1"/>
  <headerFooter>
    <oddHeader>&amp;C[14] NISSAN SHAW  &amp;T &amp;D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Schedule</vt:lpstr>
      <vt:lpstr>Adjustments</vt:lpstr>
      <vt:lpstr>0355 | KRAZ1030</vt:lpstr>
      <vt:lpstr>KR1030rpt</vt:lpstr>
      <vt:lpstr>KR1030cap</vt:lpstr>
      <vt:lpstr>KR1030cap!Print_Titles</vt:lpstr>
      <vt:lpstr>KR1030rpt!Print_Titles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Conrad Bagon</dc:creator>
  <cp:lastModifiedBy>Jose Conrad Bagon</cp:lastModifiedBy>
  <dcterms:created xsi:type="dcterms:W3CDTF">2025-08-06T05:58:14Z</dcterms:created>
  <dcterms:modified xsi:type="dcterms:W3CDTF">2026-02-25T11:11:26Z</dcterms:modified>
</cp:coreProperties>
</file>